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RCN'!$A$1:$E$111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E103" i="1"/>
  <c r="D103" i="1"/>
  <c r="E102" i="1"/>
  <c r="D102" i="1"/>
  <c r="E101" i="1"/>
  <c r="D101" i="1"/>
  <c r="E100" i="1"/>
  <c r="D100" i="1"/>
  <c r="C99" i="1"/>
  <c r="B99" i="1"/>
  <c r="E99" i="1" s="1"/>
  <c r="E98" i="1"/>
  <c r="D98" i="1"/>
  <c r="E97" i="1"/>
  <c r="D97" i="1"/>
  <c r="E96" i="1"/>
  <c r="D96" i="1"/>
  <c r="E95" i="1"/>
  <c r="D95" i="1"/>
  <c r="C94" i="1"/>
  <c r="B94" i="1"/>
  <c r="E94" i="1" s="1"/>
  <c r="C93" i="1"/>
  <c r="B93" i="1"/>
  <c r="E93" i="1" s="1"/>
  <c r="E92" i="1"/>
  <c r="D92" i="1"/>
  <c r="E91" i="1"/>
  <c r="D91" i="1"/>
  <c r="C90" i="1"/>
  <c r="B90" i="1"/>
  <c r="E90" i="1" s="1"/>
  <c r="E89" i="1"/>
  <c r="D89" i="1"/>
  <c r="E88" i="1"/>
  <c r="D88" i="1"/>
  <c r="E87" i="1"/>
  <c r="D87" i="1"/>
  <c r="D86" i="1"/>
  <c r="C86" i="1"/>
  <c r="B86" i="1"/>
  <c r="E86" i="1" s="1"/>
  <c r="E85" i="1"/>
  <c r="D85" i="1"/>
  <c r="E84" i="1"/>
  <c r="D84" i="1"/>
  <c r="E83" i="1"/>
  <c r="D83" i="1"/>
  <c r="C82" i="1"/>
  <c r="B82" i="1"/>
  <c r="E82" i="1" s="1"/>
  <c r="C81" i="1"/>
  <c r="C80" i="1"/>
  <c r="E79" i="1"/>
  <c r="D79" i="1"/>
  <c r="C78" i="1"/>
  <c r="E77" i="1"/>
  <c r="D77" i="1"/>
  <c r="E76" i="1"/>
  <c r="D76" i="1"/>
  <c r="E75" i="1"/>
  <c r="D75" i="1"/>
  <c r="E74" i="1"/>
  <c r="D74" i="1"/>
  <c r="D73" i="1"/>
  <c r="C73" i="1"/>
  <c r="B73" i="1"/>
  <c r="E73" i="1" s="1"/>
  <c r="E72" i="1"/>
  <c r="D72" i="1"/>
  <c r="E71" i="1"/>
  <c r="D71" i="1"/>
  <c r="E70" i="1"/>
  <c r="D70" i="1"/>
  <c r="C69" i="1"/>
  <c r="C67" i="1" s="1"/>
  <c r="B69" i="1"/>
  <c r="E69" i="1" s="1"/>
  <c r="E68" i="1"/>
  <c r="D68" i="1"/>
  <c r="E66" i="1"/>
  <c r="D66" i="1"/>
  <c r="E65" i="1"/>
  <c r="D65" i="1"/>
  <c r="E64" i="1"/>
  <c r="D64" i="1"/>
  <c r="C63" i="1"/>
  <c r="C61" i="1" s="1"/>
  <c r="B63" i="1"/>
  <c r="E63" i="1" s="1"/>
  <c r="E62" i="1"/>
  <c r="D62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C48" i="1"/>
  <c r="C35" i="1" s="1"/>
  <c r="B48" i="1"/>
  <c r="E48" i="1" s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D36" i="1"/>
  <c r="C36" i="1"/>
  <c r="B36" i="1"/>
  <c r="E36" i="1" s="1"/>
  <c r="E34" i="1"/>
  <c r="D34" i="1"/>
  <c r="E33" i="1"/>
  <c r="D33" i="1"/>
  <c r="E32" i="1"/>
  <c r="D32" i="1"/>
  <c r="E31" i="1"/>
  <c r="D31" i="1"/>
  <c r="D30" i="1"/>
  <c r="C30" i="1"/>
  <c r="B30" i="1"/>
  <c r="E30" i="1" s="1"/>
  <c r="E29" i="1"/>
  <c r="D29" i="1"/>
  <c r="E28" i="1"/>
  <c r="D28" i="1"/>
  <c r="E27" i="1"/>
  <c r="D27" i="1"/>
  <c r="E26" i="1"/>
  <c r="D26" i="1"/>
  <c r="D25" i="1"/>
  <c r="C25" i="1"/>
  <c r="B25" i="1"/>
  <c r="E25" i="1" s="1"/>
  <c r="D24" i="1"/>
  <c r="C24" i="1"/>
  <c r="B24" i="1"/>
  <c r="E24" i="1" s="1"/>
  <c r="D23" i="1"/>
  <c r="C23" i="1"/>
  <c r="B23" i="1"/>
  <c r="E23" i="1" s="1"/>
  <c r="D22" i="1"/>
  <c r="C22" i="1"/>
  <c r="B22" i="1"/>
  <c r="E22" i="1" s="1"/>
  <c r="D21" i="1"/>
  <c r="C21" i="1"/>
  <c r="B21" i="1"/>
  <c r="E21" i="1" s="1"/>
  <c r="B81" i="1" l="1"/>
  <c r="C20" i="1"/>
  <c r="D61" i="1"/>
  <c r="C60" i="1"/>
  <c r="C19" i="1"/>
  <c r="B35" i="1"/>
  <c r="E35" i="1" s="1"/>
  <c r="D48" i="1"/>
  <c r="B61" i="1"/>
  <c r="D63" i="1"/>
  <c r="B67" i="1"/>
  <c r="D67" i="1" s="1"/>
  <c r="D69" i="1"/>
  <c r="D81" i="1"/>
  <c r="D82" i="1"/>
  <c r="D90" i="1"/>
  <c r="D93" i="1"/>
  <c r="D94" i="1"/>
  <c r="D99" i="1"/>
  <c r="E81" i="1" l="1"/>
  <c r="B80" i="1"/>
  <c r="C18" i="1"/>
  <c r="C16" i="1"/>
  <c r="E67" i="1"/>
  <c r="B20" i="1"/>
  <c r="D20" i="1"/>
  <c r="C17" i="1"/>
  <c r="E61" i="1"/>
  <c r="B60" i="1"/>
  <c r="E60" i="1" s="1"/>
  <c r="B19" i="1"/>
  <c r="D35" i="1"/>
  <c r="E80" i="1" l="1"/>
  <c r="D80" i="1"/>
  <c r="B78" i="1"/>
  <c r="C15" i="1"/>
  <c r="E19" i="1"/>
  <c r="B18" i="1"/>
  <c r="E18" i="1" s="1"/>
  <c r="B16" i="1"/>
  <c r="D19" i="1"/>
  <c r="D60" i="1"/>
  <c r="E20" i="1"/>
  <c r="B17" i="1"/>
  <c r="E17" i="1" s="1"/>
  <c r="D18" i="1"/>
  <c r="E78" i="1" l="1"/>
  <c r="D78" i="1"/>
  <c r="E16" i="1"/>
  <c r="B15" i="1"/>
  <c r="D16" i="1"/>
  <c r="C105" i="1"/>
  <c r="D17" i="1"/>
  <c r="E15" i="1" l="1"/>
  <c r="B105" i="1"/>
  <c r="E105" i="1" s="1"/>
  <c r="D15" i="1"/>
  <c r="D105" i="1" l="1"/>
</calcChain>
</file>

<file path=xl/sharedStrings.xml><?xml version="1.0" encoding="utf-8"?>
<sst xmlns="http://schemas.openxmlformats.org/spreadsheetml/2006/main" count="110" uniqueCount="93">
  <si>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</si>
  <si>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</si>
  <si>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</si>
  <si>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</si>
  <si>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</si>
  <si>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</si>
  <si>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</si>
  <si>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</si>
  <si>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2017 (P)</t>
  </si>
  <si>
    <t>2018 (E)</t>
  </si>
  <si>
    <t>2018-2017 (E)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</si>
  <si>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</si>
  <si>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</si>
  <si>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</t>
  </si>
  <si>
    <t xml:space="preserve">      Importación de bienes, servicios, renta y transferencias corrientes………………………………………………………………</t>
  </si>
  <si>
    <t xml:space="preserve">      Bienes, servicios y renta (netos)…………………………………………………………………………………………………..</t>
  </si>
  <si>
    <t xml:space="preserve">      Exportación de bienes, servicios y renta…………………………………………………………………………………………….</t>
  </si>
  <si>
    <t xml:space="preserve">      Importación de bienes, servicios y renta…………………………………………………………………………………………….</t>
  </si>
  <si>
    <t xml:space="preserve">      Bienes y servicios (netos)……………………………………………………………………………………………………………</t>
  </si>
  <si>
    <t xml:space="preserve">      Exportación de bienes y servicios…………………………………………………………………………………………………….</t>
  </si>
  <si>
    <t xml:space="preserve">      Importación de bienes y servicios…………………………………………………………………………………………………….</t>
  </si>
  <si>
    <t xml:space="preserve">      A.  Bienes (netos)……………………………………………………………………………………………………………………..</t>
  </si>
  <si>
    <t xml:space="preserve">                Bienes (crédito)....…………………………………………………………………………………………………………….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</si>
  <si>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</si>
  <si>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transformación………………………………………………………………………………………………..</t>
  </si>
  <si>
    <t xml:space="preserve">                3.  Reparaciones de bienes……………………………………………………………………………………………………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</si>
  <si>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transporte……………………………………………………………….</t>
  </si>
  <si>
    <t xml:space="preserve">                Bienes (débito)…………………………………………………………………………………………………………………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</si>
  <si>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(netos)…………………………………………………………………………………………………………………..</t>
  </si>
  <si>
    <t xml:space="preserve">                Servicios (crédito)…………………………………………………………………………………………………………….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</si>
  <si>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</si>
  <si>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</si>
  <si>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</si>
  <si>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construcción………………………………………………………………………………………………….</t>
  </si>
  <si>
    <t xml:space="preserve">                5.  Servicios de seguros………………………………………………………………………………………………………..</t>
  </si>
  <si>
    <t xml:space="preserve">                6.  Servicios financieros………………………………………………………………………………………………………..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</si>
  <si>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</si>
  <si>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licencia…………………………………………………………………………………………..</t>
  </si>
  <si>
    <t xml:space="preserve">                9.  Otros servicios empresariales……………………………………………………………………………………………..</t>
  </si>
  <si>
    <t xml:space="preserve">              10.  Servicios culturales, personales y recreativos…………………………………………………………………………..</t>
  </si>
  <si>
    <t xml:space="preserve">              11.  Servicios del gobierno, n.i.o.p.…………………………………………………………………………………………….</t>
  </si>
  <si>
    <t xml:space="preserve">                Servicios (débito)……………………………………………………………………………………………………………..</t>
  </si>
  <si>
    <t xml:space="preserve">                1.  Transportes…………………………………………………………………………………………………………………..</t>
  </si>
  <si>
    <t xml:space="preserve">      C.  Renta (neta)………………………………………………………………………………………………………………………..</t>
  </si>
  <si>
    <t xml:space="preserve">                Renta (crédito)………………………………………………………………………………………………………………..</t>
  </si>
  <si>
    <t xml:space="preserve">                1.  Remuneración de empleados……………………………………………………………………………………………..</t>
  </si>
  <si>
    <t>.                2.  Renta de la inversión………………………………………………………………………………………………………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</si>
  <si>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</si>
  <si>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cartera………………………………………………………………………………………………….</t>
  </si>
  <si>
    <t xml:space="preserve">                     2.3   Otra inversión…………………………………………………………………………………………………………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</si>
  <si>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(débito)………………………………………………………………………………………………………………….</t>
  </si>
  <si>
    <t xml:space="preserve">                2.  Renta de la inversión……………………………………………………………………………………………………….</t>
  </si>
  <si>
    <t xml:space="preserve">      D.  Transferencias corrientes (netas)…………………………………………………………………………………………….</t>
  </si>
  <si>
    <t xml:space="preserve">               Transferencias corrientes (crédito)……………………………………………………………………………………………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</si>
  <si>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(débito)…………………………………………………………………………………………….</t>
  </si>
  <si>
    <t xml:space="preserve">                1.  Gobierno general…………………………………………………………………………………………………………..</t>
  </si>
  <si>
    <t xml:space="preserve">                2.  Otros sectores……………………………………………………………………………………………………………..</t>
  </si>
  <si>
    <t xml:space="preserve"> II.   Cuenta de capital y financiera……………………………………………………………………………………………………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</si>
  <si>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capital………………………………………………………………………………………………………………..</t>
  </si>
  <si>
    <t xml:space="preserve">       B.  Cuenta financiera………………………………………………………………………………………………………………..</t>
  </si>
  <si>
    <t xml:space="preserve">             1.  Inversión directa…………………………………………………………………………………………………………….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</si>
  <si>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extranjero…………………………………………………………………………………………………………..</t>
  </si>
  <si>
    <t xml:space="preserve">                       1.1.1  Acciones y participaciones de capital………………………………………………………………………….</t>
  </si>
  <si>
    <t xml:space="preserve">                       1.1.2   Utilidades reinvertidas……………………………………………………………………………………………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</si>
  <si>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capital………………………………………………………………………………………………………..</t>
  </si>
  <si>
    <t xml:space="preserve">                 1.2  En la economía declarante………………………………………………………………………………………………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</si>
  <si>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capital………………………………………………………………………….</t>
  </si>
  <si>
    <t xml:space="preserve">                       1.2.2   Utilidades reinvertidas……………………………………………………………………………………………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</si>
  <si>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capital……………………………………………………………………………………………………….</t>
  </si>
  <si>
    <t xml:space="preserve">             2.  Inversión de cartera…………………………………………………………………………………………………………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</si>
  <si>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</t>
  </si>
  <si>
    <t xml:space="preserve">                  2.2   Pasivos…………………………………………………………………………………………………………………..</t>
  </si>
  <si>
    <t xml:space="preserve">             3.  Otra inversión………………………………………………………………………………………………………………..</t>
  </si>
  <si>
    <t xml:space="preserve">                   3.1  Activos……………………………………………………………………………………………………………………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</si>
  <si>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</si>
  <si>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Préstamos……………………………………………………………………………………………………….</t>
  </si>
  <si>
    <t xml:space="preserve">                          3.1.3  Moneda y depósitos……………………………………………………………………………………………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</si>
  <si>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activos…………………………………………………………………………………………………….</t>
  </si>
  <si>
    <t xml:space="preserve">                   3.2  Pasivos………………………………………………………………………………………………………………….</t>
  </si>
  <si>
    <t xml:space="preserve">                          3.2.1  Créditos comerciales……………………………………………………………………………………………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</si>
  <si>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Préstamos……………………………………………………………………………………………………….</t>
  </si>
  <si>
    <t xml:space="preserve">                          3.2.3  Moneda y depósitos……………………………………………………………………………………………</t>
  </si>
  <si>
    <t xml:space="preserve">                          3.2.4  Otros pasivos……………………………………………………………………………………………………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</si>
  <si>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reserva………………………………………………………………………………………………………….</t>
  </si>
  <si>
    <t>III.    Errores y omisiones netos…………………………………………………………………………………………………………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</si>
  <si>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</si>
  <si>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</si>
  <si>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</si>
  <si>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</si>
  <si>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</si>
  <si>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DE PANAMÁ, SEGÚN PARTIDA: AÑOS 2017-18</t>
  </si>
  <si>
    <t xml:space="preserve">      Exportación de bienes, servicios, renta y transferencias corrientes……………………………………………………………….</t>
  </si>
  <si>
    <t xml:space="preserve">              11.  Servicios del gobierno, n.i.o.p.……………………………………………………………………………………………….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</si>
</sst>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2" borderId="0" xfId="0" applyNumberFormat="1" applyFont="1" applyFill="1"/>
    <xf numFmtId="164" fontId="2" fillId="3" borderId="1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/>
    <xf numFmtId="164" fontId="1" fillId="2" borderId="2" xfId="0" applyNumberFormat="1" applyFont="1" applyFill="1" applyBorder="1"/>
    <xf numFmtId="0" fontId="2" fillId="2" borderId="5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left"/>
    </xf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164" fontId="1" fillId="2" borderId="0" xfId="0" applyNumberFormat="1" applyFont="1" applyFill="1" applyBorder="1"/>
    <xf numFmtId="0" fontId="1" fillId="0" borderId="0" xfId="0" applyFont="1" applyFill="1" applyAlignme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 vertical="center"/>
    </xf>
    <xf numFmtId="1" fontId="2" fillId="3" borderId="12" xfId="0" applyNumberFormat="1" applyFont="1" applyFill="1" applyBorder="1" applyAlignment="1" applyProtection="1">
      <alignment vertical="center"/>
    </xf>
    <xf numFmtId="1" fontId="2" fillId="3" borderId="13" xfId="0" applyNumberFormat="1" applyFont="1" applyFill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4" fontId="1" fillId="0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baseColWidth="10" defaultRowHeight="12.75" customHeight="1" x14ac:dyDescent="0.2"/>
  <cols>
    <col min="1" max="1" width="61.85546875" style="19" customWidth="1"/>
    <col min="2" max="3" width="20.7109375" style="1" customWidth="1"/>
    <col min="4" max="5" width="10.7109375" style="1" customWidth="1"/>
    <col min="6" max="16384" width="11.42578125" style="1"/>
  </cols>
  <sheetData>
    <row r="1" spans="1:5" ht="12.75" customHeight="1" x14ac:dyDescent="0.2">
      <c r="A1" s="33" t="s">
        <v>85</v>
      </c>
      <c r="B1" s="33"/>
      <c r="C1" s="33"/>
      <c r="D1" s="33"/>
      <c r="E1" s="33"/>
    </row>
    <row r="2" spans="1:5" ht="12.75" customHeight="1" x14ac:dyDescent="0.2">
      <c r="A2" s="34" t="s">
        <v>86</v>
      </c>
      <c r="B2" s="34"/>
      <c r="C2" s="34"/>
      <c r="D2" s="34"/>
      <c r="E2" s="34"/>
    </row>
    <row r="3" spans="1:5" ht="12.75" customHeight="1" x14ac:dyDescent="0.2">
      <c r="A3" s="33" t="s">
        <v>87</v>
      </c>
      <c r="B3" s="33"/>
      <c r="C3" s="33"/>
      <c r="D3" s="33"/>
      <c r="E3" s="33"/>
    </row>
    <row r="4" spans="1:5" ht="6" customHeight="1" x14ac:dyDescent="0.2">
      <c r="A4" s="35"/>
      <c r="B4" s="35"/>
      <c r="C4" s="35"/>
      <c r="D4" s="35"/>
      <c r="E4" s="35"/>
    </row>
    <row r="5" spans="1:5" ht="12.75" customHeight="1" x14ac:dyDescent="0.2">
      <c r="A5" s="36" t="s">
        <v>0</v>
      </c>
      <c r="B5" s="36"/>
      <c r="C5" s="36"/>
      <c r="D5" s="36"/>
      <c r="E5" s="36"/>
    </row>
    <row r="6" spans="1:5" ht="12.75" customHeight="1" x14ac:dyDescent="0.2">
      <c r="A6" s="36" t="s">
        <v>90</v>
      </c>
      <c r="B6" s="36"/>
      <c r="C6" s="36"/>
      <c r="D6" s="36"/>
      <c r="E6" s="36"/>
    </row>
    <row r="7" spans="1:5" ht="12.75" customHeight="1" x14ac:dyDescent="0.2">
      <c r="A7" s="36" t="s">
        <v>1</v>
      </c>
      <c r="B7" s="36"/>
      <c r="C7" s="36"/>
      <c r="D7" s="36"/>
      <c r="E7" s="36"/>
    </row>
    <row r="8" spans="1:5" ht="6" customHeight="1" x14ac:dyDescent="0.2">
      <c r="A8" s="35"/>
      <c r="B8" s="35"/>
      <c r="C8" s="35"/>
      <c r="D8" s="35"/>
      <c r="E8" s="35"/>
    </row>
    <row r="9" spans="1:5" ht="14.1" customHeight="1" x14ac:dyDescent="0.2">
      <c r="A9" s="2"/>
      <c r="B9" s="29" t="s">
        <v>2</v>
      </c>
      <c r="C9" s="30"/>
      <c r="D9" s="31" t="s">
        <v>3</v>
      </c>
      <c r="E9" s="32"/>
    </row>
    <row r="10" spans="1:5" ht="14.1" customHeight="1" x14ac:dyDescent="0.2">
      <c r="A10" s="3"/>
      <c r="B10" s="25" t="s">
        <v>4</v>
      </c>
      <c r="C10" s="26"/>
      <c r="D10" s="4" t="s">
        <v>5</v>
      </c>
      <c r="E10" s="5" t="s">
        <v>6</v>
      </c>
    </row>
    <row r="11" spans="1:5" ht="14.1" customHeight="1" x14ac:dyDescent="0.2">
      <c r="A11" s="22" t="s">
        <v>7</v>
      </c>
      <c r="B11" s="21"/>
      <c r="C11" s="21"/>
      <c r="D11" s="27"/>
      <c r="E11" s="28"/>
    </row>
    <row r="12" spans="1:5" ht="14.1" customHeight="1" x14ac:dyDescent="0.2">
      <c r="A12" s="3"/>
      <c r="B12" s="4" t="s">
        <v>8</v>
      </c>
      <c r="C12" s="4" t="s">
        <v>9</v>
      </c>
      <c r="D12" s="23" t="s">
        <v>10</v>
      </c>
      <c r="E12" s="24"/>
    </row>
    <row r="13" spans="1:5" ht="14.1" customHeight="1" x14ac:dyDescent="0.2">
      <c r="A13" s="6"/>
      <c r="B13" s="37"/>
      <c r="C13" s="37"/>
      <c r="D13" s="38"/>
      <c r="E13" s="39"/>
    </row>
    <row r="14" spans="1:5" ht="6" customHeight="1" x14ac:dyDescent="0.2">
      <c r="A14" s="7"/>
      <c r="B14" s="8"/>
      <c r="C14" s="8"/>
      <c r="D14" s="8"/>
      <c r="E14" s="9"/>
    </row>
    <row r="15" spans="1:5" ht="12.75" customHeight="1" x14ac:dyDescent="0.2">
      <c r="A15" s="10" t="s">
        <v>13</v>
      </c>
      <c r="B15" s="13">
        <f>B16+B17</f>
        <v>-4940.6000000000022</v>
      </c>
      <c r="C15" s="13">
        <f>C16+C17</f>
        <v>-5066.700000000008</v>
      </c>
      <c r="D15" s="13">
        <f>+C15-B15</f>
        <v>-126.10000000000582</v>
      </c>
      <c r="E15" s="40">
        <f>IF(B15=0,0,+C15/B15*100-100)</f>
        <v>2.5523215803749792</v>
      </c>
    </row>
    <row r="16" spans="1:5" ht="12.75" customHeight="1" x14ac:dyDescent="0.2">
      <c r="A16" s="11" t="s">
        <v>91</v>
      </c>
      <c r="B16" s="12">
        <f>B19+B74</f>
        <v>29863.899999999998</v>
      </c>
      <c r="C16" s="12">
        <f>C19+C74</f>
        <v>31264.100000000002</v>
      </c>
      <c r="D16" s="12">
        <f t="shared" ref="D16:D79" si="0">+C16-B16</f>
        <v>1400.2000000000044</v>
      </c>
      <c r="E16" s="41">
        <f t="shared" ref="E16:E79" si="1">IF(B16=0,0,+C16/B16*100-100)</f>
        <v>4.6886039666621144</v>
      </c>
    </row>
    <row r="17" spans="1:5" ht="12.75" customHeight="1" x14ac:dyDescent="0.2">
      <c r="A17" s="11" t="s">
        <v>14</v>
      </c>
      <c r="B17" s="12">
        <f>B20+B75</f>
        <v>-34804.5</v>
      </c>
      <c r="C17" s="12">
        <f>C20+C75</f>
        <v>-36330.80000000001</v>
      </c>
      <c r="D17" s="12">
        <f t="shared" si="0"/>
        <v>-1526.3000000000102</v>
      </c>
      <c r="E17" s="41">
        <f t="shared" si="1"/>
        <v>4.3853524687899892</v>
      </c>
    </row>
    <row r="18" spans="1:5" ht="12.75" customHeight="1" x14ac:dyDescent="0.2">
      <c r="A18" s="10" t="s">
        <v>15</v>
      </c>
      <c r="B18" s="13">
        <f>B19+B20</f>
        <v>-4815.8000000000029</v>
      </c>
      <c r="C18" s="13">
        <f>C19+C20</f>
        <v>-4995.1000000000058</v>
      </c>
      <c r="D18" s="13">
        <f t="shared" si="0"/>
        <v>-179.30000000000291</v>
      </c>
      <c r="E18" s="40">
        <f t="shared" si="1"/>
        <v>3.7231612608497784</v>
      </c>
    </row>
    <row r="19" spans="1:5" ht="12.75" customHeight="1" x14ac:dyDescent="0.2">
      <c r="A19" s="11" t="s">
        <v>16</v>
      </c>
      <c r="B19" s="12">
        <f>B22+B61</f>
        <v>28961.1</v>
      </c>
      <c r="C19" s="12">
        <f>C22+C61</f>
        <v>30346.9</v>
      </c>
      <c r="D19" s="12">
        <f t="shared" si="0"/>
        <v>1385.8000000000029</v>
      </c>
      <c r="E19" s="41">
        <f t="shared" si="1"/>
        <v>4.7850392422939905</v>
      </c>
    </row>
    <row r="20" spans="1:5" ht="12.75" customHeight="1" x14ac:dyDescent="0.2">
      <c r="A20" s="11" t="s">
        <v>17</v>
      </c>
      <c r="B20" s="12">
        <f>B23+B67</f>
        <v>-33776.9</v>
      </c>
      <c r="C20" s="12">
        <f>C23+C67</f>
        <v>-35342.000000000007</v>
      </c>
      <c r="D20" s="12">
        <f t="shared" si="0"/>
        <v>-1565.1000000000058</v>
      </c>
      <c r="E20" s="41">
        <f t="shared" si="1"/>
        <v>4.6336401505170812</v>
      </c>
    </row>
    <row r="21" spans="1:5" ht="12.75" customHeight="1" x14ac:dyDescent="0.2">
      <c r="A21" s="10" t="s">
        <v>18</v>
      </c>
      <c r="B21" s="13">
        <f>B22+B23</f>
        <v>-484.70000000000073</v>
      </c>
      <c r="C21" s="13">
        <f>C22+C23</f>
        <v>-587.50000000000364</v>
      </c>
      <c r="D21" s="13">
        <f t="shared" si="0"/>
        <v>-102.80000000000291</v>
      </c>
      <c r="E21" s="40">
        <f t="shared" si="1"/>
        <v>21.208995254797358</v>
      </c>
    </row>
    <row r="22" spans="1:5" ht="12.75" customHeight="1" x14ac:dyDescent="0.2">
      <c r="A22" s="11" t="s">
        <v>19</v>
      </c>
      <c r="B22" s="12">
        <f>B25+B36</f>
        <v>26475.8</v>
      </c>
      <c r="C22" s="12">
        <f>C25+C36</f>
        <v>27804.9</v>
      </c>
      <c r="D22" s="12">
        <f t="shared" si="0"/>
        <v>1329.1000000000022</v>
      </c>
      <c r="E22" s="41">
        <f t="shared" si="1"/>
        <v>5.020056051186387</v>
      </c>
    </row>
    <row r="23" spans="1:5" ht="12.75" customHeight="1" x14ac:dyDescent="0.2">
      <c r="A23" s="11" t="s">
        <v>20</v>
      </c>
      <c r="B23" s="12">
        <f>B30+B48</f>
        <v>-26960.5</v>
      </c>
      <c r="C23" s="12">
        <f>C30+C48</f>
        <v>-28392.400000000005</v>
      </c>
      <c r="D23" s="12">
        <f t="shared" si="0"/>
        <v>-1431.9000000000051</v>
      </c>
      <c r="E23" s="41">
        <f t="shared" si="1"/>
        <v>5.3111032807255327</v>
      </c>
    </row>
    <row r="24" spans="1:5" ht="12.75" customHeight="1" x14ac:dyDescent="0.2">
      <c r="A24" s="10" t="s">
        <v>21</v>
      </c>
      <c r="B24" s="13">
        <f>B25+B30</f>
        <v>-9823.5999999999985</v>
      </c>
      <c r="C24" s="13">
        <f>C25+C30</f>
        <v>-10613.000000000005</v>
      </c>
      <c r="D24" s="13">
        <f t="shared" si="0"/>
        <v>-789.40000000000691</v>
      </c>
      <c r="E24" s="40">
        <f t="shared" si="1"/>
        <v>8.0357506413128306</v>
      </c>
    </row>
    <row r="25" spans="1:5" ht="12.75" customHeight="1" x14ac:dyDescent="0.2">
      <c r="A25" s="10" t="s">
        <v>22</v>
      </c>
      <c r="B25" s="13">
        <f>B26+B27+B28+B29</f>
        <v>12474.3</v>
      </c>
      <c r="C25" s="13">
        <f>C26+C27+C28+C29</f>
        <v>13355.6</v>
      </c>
      <c r="D25" s="13">
        <f t="shared" si="0"/>
        <v>881.30000000000109</v>
      </c>
      <c r="E25" s="40">
        <f t="shared" si="1"/>
        <v>7.0649254868008597</v>
      </c>
    </row>
    <row r="26" spans="1:5" ht="12.75" customHeight="1" x14ac:dyDescent="0.2">
      <c r="A26" s="11" t="s">
        <v>23</v>
      </c>
      <c r="B26" s="12">
        <v>10541.5</v>
      </c>
      <c r="C26" s="12">
        <v>10947.7</v>
      </c>
      <c r="D26" s="12">
        <f t="shared" si="0"/>
        <v>406.20000000000073</v>
      </c>
      <c r="E26" s="41">
        <f t="shared" si="1"/>
        <v>3.8533415548071872</v>
      </c>
    </row>
    <row r="27" spans="1:5" ht="12.75" customHeight="1" x14ac:dyDescent="0.2">
      <c r="A27" s="11" t="s">
        <v>24</v>
      </c>
      <c r="B27" s="12">
        <v>0</v>
      </c>
      <c r="C27" s="12">
        <v>0</v>
      </c>
      <c r="D27" s="12">
        <f t="shared" si="0"/>
        <v>0</v>
      </c>
      <c r="E27" s="41">
        <f t="shared" si="1"/>
        <v>0</v>
      </c>
    </row>
    <row r="28" spans="1:5" ht="12.75" customHeight="1" x14ac:dyDescent="0.2">
      <c r="A28" s="11" t="s">
        <v>25</v>
      </c>
      <c r="B28" s="12">
        <v>16.099999999999998</v>
      </c>
      <c r="C28" s="12">
        <v>16.399999999999999</v>
      </c>
      <c r="D28" s="12">
        <f t="shared" si="0"/>
        <v>0.30000000000000071</v>
      </c>
      <c r="E28" s="41">
        <f t="shared" si="1"/>
        <v>1.8633540372671007</v>
      </c>
    </row>
    <row r="29" spans="1:5" ht="12.75" customHeight="1" x14ac:dyDescent="0.2">
      <c r="A29" s="11" t="s">
        <v>26</v>
      </c>
      <c r="B29" s="12">
        <v>1916.6999999999998</v>
      </c>
      <c r="C29" s="12">
        <v>2391.5</v>
      </c>
      <c r="D29" s="12">
        <f t="shared" si="0"/>
        <v>474.80000000000018</v>
      </c>
      <c r="E29" s="41">
        <f t="shared" si="1"/>
        <v>24.771743100120005</v>
      </c>
    </row>
    <row r="30" spans="1:5" ht="12.75" customHeight="1" x14ac:dyDescent="0.2">
      <c r="A30" s="10" t="s">
        <v>27</v>
      </c>
      <c r="B30" s="13">
        <f>B31+B32+B33+B34</f>
        <v>-22297.899999999998</v>
      </c>
      <c r="C30" s="13">
        <f>C31+C32+C33+C34</f>
        <v>-23968.600000000006</v>
      </c>
      <c r="D30" s="13">
        <f t="shared" si="0"/>
        <v>-1670.700000000008</v>
      </c>
      <c r="E30" s="40">
        <f t="shared" si="1"/>
        <v>7.4926338354733417</v>
      </c>
    </row>
    <row r="31" spans="1:5" ht="12.75" customHeight="1" x14ac:dyDescent="0.2">
      <c r="A31" s="11" t="s">
        <v>23</v>
      </c>
      <c r="B31" s="12">
        <v>-19942</v>
      </c>
      <c r="C31" s="12">
        <v>-20986.800000000003</v>
      </c>
      <c r="D31" s="12">
        <f t="shared" si="0"/>
        <v>-1044.8000000000029</v>
      </c>
      <c r="E31" s="41">
        <f t="shared" si="1"/>
        <v>5.2391936616187138</v>
      </c>
    </row>
    <row r="32" spans="1:5" ht="12.75" customHeight="1" x14ac:dyDescent="0.2">
      <c r="A32" s="11" t="s">
        <v>24</v>
      </c>
      <c r="B32" s="12">
        <v>0</v>
      </c>
      <c r="C32" s="12">
        <v>0</v>
      </c>
      <c r="D32" s="12">
        <f t="shared" si="0"/>
        <v>0</v>
      </c>
      <c r="E32" s="41">
        <f t="shared" si="1"/>
        <v>0</v>
      </c>
    </row>
    <row r="33" spans="1:5" ht="12.75" customHeight="1" x14ac:dyDescent="0.2">
      <c r="A33" s="11" t="s">
        <v>25</v>
      </c>
      <c r="B33" s="12">
        <v>-5.1000000000000005</v>
      </c>
      <c r="C33" s="12">
        <v>-5.3999999999999995</v>
      </c>
      <c r="D33" s="12">
        <f t="shared" si="0"/>
        <v>-0.29999999999999893</v>
      </c>
      <c r="E33" s="41">
        <f t="shared" si="1"/>
        <v>5.8823529411764497</v>
      </c>
    </row>
    <row r="34" spans="1:5" ht="12.75" customHeight="1" x14ac:dyDescent="0.2">
      <c r="A34" s="11" t="s">
        <v>26</v>
      </c>
      <c r="B34" s="12">
        <v>-2350.8000000000002</v>
      </c>
      <c r="C34" s="12">
        <v>-2976.4</v>
      </c>
      <c r="D34" s="12">
        <f t="shared" si="0"/>
        <v>-625.59999999999991</v>
      </c>
      <c r="E34" s="41">
        <f t="shared" si="1"/>
        <v>26.612217117577003</v>
      </c>
    </row>
    <row r="35" spans="1:5" ht="12.75" customHeight="1" x14ac:dyDescent="0.2">
      <c r="A35" s="10" t="s">
        <v>28</v>
      </c>
      <c r="B35" s="13">
        <f>B36+B48</f>
        <v>9338.9</v>
      </c>
      <c r="C35" s="13">
        <f>C36+C48</f>
        <v>10025.500000000002</v>
      </c>
      <c r="D35" s="13">
        <f t="shared" si="0"/>
        <v>686.60000000000218</v>
      </c>
      <c r="E35" s="40">
        <f t="shared" si="1"/>
        <v>7.3520436025656295</v>
      </c>
    </row>
    <row r="36" spans="1:5" ht="12.75" customHeight="1" x14ac:dyDescent="0.2">
      <c r="A36" s="10" t="s">
        <v>29</v>
      </c>
      <c r="B36" s="13">
        <f>B37+B38+B39+B40+B41+B42+B43+B44+B45+B46+B47</f>
        <v>14001.5</v>
      </c>
      <c r="C36" s="13">
        <f>C37+C38+C39+C40+C41+C42+C43+C44+C45+C46+C47</f>
        <v>14449.300000000001</v>
      </c>
      <c r="D36" s="13">
        <f t="shared" si="0"/>
        <v>447.80000000000109</v>
      </c>
      <c r="E36" s="40">
        <f t="shared" si="1"/>
        <v>3.1982287612041631</v>
      </c>
    </row>
    <row r="37" spans="1:5" ht="12.75" customHeight="1" x14ac:dyDescent="0.2">
      <c r="A37" s="11" t="s">
        <v>30</v>
      </c>
      <c r="B37" s="12">
        <v>6369.7000000000007</v>
      </c>
      <c r="C37" s="12">
        <v>6724.9</v>
      </c>
      <c r="D37" s="12">
        <f t="shared" si="0"/>
        <v>355.19999999999891</v>
      </c>
      <c r="E37" s="41">
        <f t="shared" si="1"/>
        <v>5.5764007724068421</v>
      </c>
    </row>
    <row r="38" spans="1:5" ht="12.75" customHeight="1" x14ac:dyDescent="0.2">
      <c r="A38" s="11" t="s">
        <v>31</v>
      </c>
      <c r="B38" s="12">
        <v>4460</v>
      </c>
      <c r="C38" s="12">
        <v>4607.6000000000004</v>
      </c>
      <c r="D38" s="12">
        <f t="shared" si="0"/>
        <v>147.60000000000036</v>
      </c>
      <c r="E38" s="41">
        <f t="shared" si="1"/>
        <v>3.3094170403587384</v>
      </c>
    </row>
    <row r="39" spans="1:5" ht="12.75" customHeight="1" x14ac:dyDescent="0.2">
      <c r="A39" s="11" t="s">
        <v>32</v>
      </c>
      <c r="B39" s="12">
        <v>347</v>
      </c>
      <c r="C39" s="12">
        <v>353.59999999999997</v>
      </c>
      <c r="D39" s="12">
        <f t="shared" si="0"/>
        <v>6.5999999999999659</v>
      </c>
      <c r="E39" s="41">
        <f t="shared" si="1"/>
        <v>1.9020172910662723</v>
      </c>
    </row>
    <row r="40" spans="1:5" ht="12.75" customHeight="1" x14ac:dyDescent="0.2">
      <c r="A40" s="11" t="s">
        <v>33</v>
      </c>
      <c r="B40" s="12">
        <v>0</v>
      </c>
      <c r="C40" s="12">
        <v>0</v>
      </c>
      <c r="D40" s="12">
        <f t="shared" si="0"/>
        <v>0</v>
      </c>
      <c r="E40" s="41">
        <f t="shared" si="1"/>
        <v>0</v>
      </c>
    </row>
    <row r="41" spans="1:5" ht="12.75" customHeight="1" x14ac:dyDescent="0.2">
      <c r="A41" s="11" t="s">
        <v>34</v>
      </c>
      <c r="B41" s="12">
        <v>262.70000000000005</v>
      </c>
      <c r="C41" s="12">
        <v>230.2</v>
      </c>
      <c r="D41" s="12">
        <f t="shared" si="0"/>
        <v>-32.500000000000057</v>
      </c>
      <c r="E41" s="41">
        <f t="shared" si="1"/>
        <v>-12.371526456033521</v>
      </c>
    </row>
    <row r="42" spans="1:5" ht="12.75" customHeight="1" x14ac:dyDescent="0.2">
      <c r="A42" s="11" t="s">
        <v>35</v>
      </c>
      <c r="B42" s="12">
        <v>449.2</v>
      </c>
      <c r="C42" s="12">
        <v>391.90000000000003</v>
      </c>
      <c r="D42" s="12">
        <f t="shared" si="0"/>
        <v>-57.299999999999955</v>
      </c>
      <c r="E42" s="41">
        <f t="shared" si="1"/>
        <v>-12.756010685663384</v>
      </c>
    </row>
    <row r="43" spans="1:5" ht="12.75" customHeight="1" x14ac:dyDescent="0.2">
      <c r="A43" s="11" t="s">
        <v>36</v>
      </c>
      <c r="B43" s="12">
        <v>36.200000000000003</v>
      </c>
      <c r="C43" s="12">
        <v>34.700000000000003</v>
      </c>
      <c r="D43" s="12">
        <f t="shared" si="0"/>
        <v>-1.5</v>
      </c>
      <c r="E43" s="41">
        <f t="shared" si="1"/>
        <v>-4.1436464088397713</v>
      </c>
    </row>
    <row r="44" spans="1:5" ht="12.75" customHeight="1" x14ac:dyDescent="0.2">
      <c r="A44" s="11" t="s">
        <v>37</v>
      </c>
      <c r="B44" s="12">
        <v>3.8</v>
      </c>
      <c r="C44" s="12">
        <v>21.7</v>
      </c>
      <c r="D44" s="12">
        <f t="shared" si="0"/>
        <v>17.899999999999999</v>
      </c>
      <c r="E44" s="41">
        <f t="shared" si="1"/>
        <v>471.0526315789474</v>
      </c>
    </row>
    <row r="45" spans="1:5" ht="12.75" customHeight="1" x14ac:dyDescent="0.2">
      <c r="A45" s="11" t="s">
        <v>38</v>
      </c>
      <c r="B45" s="12">
        <v>1897.8000000000002</v>
      </c>
      <c r="C45" s="12">
        <v>1960.9</v>
      </c>
      <c r="D45" s="12">
        <f t="shared" si="0"/>
        <v>63.099999999999909</v>
      </c>
      <c r="E45" s="41">
        <f t="shared" si="1"/>
        <v>3.3249025187058692</v>
      </c>
    </row>
    <row r="46" spans="1:5" ht="12.75" customHeight="1" x14ac:dyDescent="0.2">
      <c r="A46" s="11" t="s">
        <v>39</v>
      </c>
      <c r="B46" s="12">
        <v>51.3</v>
      </c>
      <c r="C46" s="12">
        <v>6</v>
      </c>
      <c r="D46" s="12">
        <f t="shared" si="0"/>
        <v>-45.3</v>
      </c>
      <c r="E46" s="41">
        <f t="shared" si="1"/>
        <v>-88.304093567251456</v>
      </c>
    </row>
    <row r="47" spans="1:5" ht="12.75" customHeight="1" x14ac:dyDescent="0.2">
      <c r="A47" s="11" t="s">
        <v>40</v>
      </c>
      <c r="B47" s="12">
        <v>123.80000000000001</v>
      </c>
      <c r="C47" s="12">
        <v>117.8</v>
      </c>
      <c r="D47" s="12">
        <f t="shared" si="0"/>
        <v>-6.0000000000000142</v>
      </c>
      <c r="E47" s="41">
        <f t="shared" si="1"/>
        <v>-4.8465266558966249</v>
      </c>
    </row>
    <row r="48" spans="1:5" ht="12.75" customHeight="1" x14ac:dyDescent="0.2">
      <c r="A48" s="10" t="s">
        <v>41</v>
      </c>
      <c r="B48" s="13">
        <f>B49+B50+B51+B52+B53+B54+B55+B56+B57+B58+B59</f>
        <v>-4662.6000000000004</v>
      </c>
      <c r="C48" s="13">
        <f>C49+C50+C51+C52+C53+C54+C55+C56+C57+C58+C59</f>
        <v>-4423.7999999999993</v>
      </c>
      <c r="D48" s="13">
        <f t="shared" si="0"/>
        <v>238.80000000000109</v>
      </c>
      <c r="E48" s="40">
        <f t="shared" si="1"/>
        <v>-5.1216059709175425</v>
      </c>
    </row>
    <row r="49" spans="1:5" ht="12.75" customHeight="1" x14ac:dyDescent="0.2">
      <c r="A49" s="11" t="s">
        <v>42</v>
      </c>
      <c r="B49" s="12">
        <v>-1995.8000000000002</v>
      </c>
      <c r="C49" s="12">
        <v>-2041.1999999999998</v>
      </c>
      <c r="D49" s="12">
        <f t="shared" si="0"/>
        <v>-45.399999999999636</v>
      </c>
      <c r="E49" s="41">
        <f t="shared" si="1"/>
        <v>2.2747770317666891</v>
      </c>
    </row>
    <row r="50" spans="1:5" ht="12.75" customHeight="1" x14ac:dyDescent="0.2">
      <c r="A50" s="11" t="s">
        <v>31</v>
      </c>
      <c r="B50" s="12">
        <v>-916.39999999999986</v>
      </c>
      <c r="C50" s="12">
        <v>-720.4</v>
      </c>
      <c r="D50" s="12">
        <f t="shared" si="0"/>
        <v>195.99999999999989</v>
      </c>
      <c r="E50" s="41">
        <f t="shared" si="1"/>
        <v>-21.388040157136615</v>
      </c>
    </row>
    <row r="51" spans="1:5" ht="12.75" customHeight="1" x14ac:dyDescent="0.2">
      <c r="A51" s="11" t="s">
        <v>32</v>
      </c>
      <c r="B51" s="12">
        <v>-30.799999999999997</v>
      </c>
      <c r="C51" s="12">
        <v>-34</v>
      </c>
      <c r="D51" s="12">
        <f t="shared" si="0"/>
        <v>-3.2000000000000028</v>
      </c>
      <c r="E51" s="41">
        <f t="shared" si="1"/>
        <v>10.389610389610397</v>
      </c>
    </row>
    <row r="52" spans="1:5" ht="12.75" customHeight="1" x14ac:dyDescent="0.2">
      <c r="A52" s="11" t="s">
        <v>33</v>
      </c>
      <c r="B52" s="12">
        <v>0</v>
      </c>
      <c r="C52" s="12">
        <v>0</v>
      </c>
      <c r="D52" s="12">
        <f t="shared" si="0"/>
        <v>0</v>
      </c>
      <c r="E52" s="41">
        <f t="shared" si="1"/>
        <v>0</v>
      </c>
    </row>
    <row r="53" spans="1:5" ht="12.75" customHeight="1" x14ac:dyDescent="0.2">
      <c r="A53" s="11" t="s">
        <v>34</v>
      </c>
      <c r="B53" s="12">
        <v>-237.5</v>
      </c>
      <c r="C53" s="12">
        <v>-227.1</v>
      </c>
      <c r="D53" s="12">
        <f t="shared" si="0"/>
        <v>10.400000000000006</v>
      </c>
      <c r="E53" s="41">
        <f t="shared" si="1"/>
        <v>-4.3789473684210662</v>
      </c>
    </row>
    <row r="54" spans="1:5" ht="12.75" customHeight="1" x14ac:dyDescent="0.2">
      <c r="A54" s="11" t="s">
        <v>35</v>
      </c>
      <c r="B54" s="12">
        <v>-440.69999999999993</v>
      </c>
      <c r="C54" s="12">
        <v>-456.9</v>
      </c>
      <c r="D54" s="12">
        <f t="shared" si="0"/>
        <v>-16.200000000000045</v>
      </c>
      <c r="E54" s="41">
        <f t="shared" si="1"/>
        <v>3.6759700476514752</v>
      </c>
    </row>
    <row r="55" spans="1:5" ht="12.75" customHeight="1" x14ac:dyDescent="0.2">
      <c r="A55" s="11" t="s">
        <v>36</v>
      </c>
      <c r="B55" s="12">
        <v>-48.099999999999994</v>
      </c>
      <c r="C55" s="12">
        <v>-51.900000000000006</v>
      </c>
      <c r="D55" s="12">
        <f t="shared" si="0"/>
        <v>-3.8000000000000114</v>
      </c>
      <c r="E55" s="41">
        <f t="shared" si="1"/>
        <v>7.9002079002079313</v>
      </c>
    </row>
    <row r="56" spans="1:5" ht="12.75" customHeight="1" x14ac:dyDescent="0.2">
      <c r="A56" s="11" t="s">
        <v>37</v>
      </c>
      <c r="B56" s="12">
        <v>-46.3</v>
      </c>
      <c r="C56" s="12">
        <v>-39.4</v>
      </c>
      <c r="D56" s="12">
        <f t="shared" si="0"/>
        <v>6.8999999999999986</v>
      </c>
      <c r="E56" s="41">
        <f t="shared" si="1"/>
        <v>-14.902807775377966</v>
      </c>
    </row>
    <row r="57" spans="1:5" ht="12.75" customHeight="1" x14ac:dyDescent="0.2">
      <c r="A57" s="11" t="s">
        <v>38</v>
      </c>
      <c r="B57" s="12">
        <v>-832.19999999999993</v>
      </c>
      <c r="C57" s="12">
        <v>-728.8</v>
      </c>
      <c r="D57" s="12">
        <f t="shared" si="0"/>
        <v>103.39999999999998</v>
      </c>
      <c r="E57" s="41">
        <f t="shared" si="1"/>
        <v>-12.424897861091083</v>
      </c>
    </row>
    <row r="58" spans="1:5" ht="12.75" customHeight="1" x14ac:dyDescent="0.2">
      <c r="A58" s="11" t="s">
        <v>39</v>
      </c>
      <c r="B58" s="12">
        <v>-26.8</v>
      </c>
      <c r="C58" s="12">
        <v>-32.200000000000003</v>
      </c>
      <c r="D58" s="12">
        <f t="shared" si="0"/>
        <v>-5.4000000000000021</v>
      </c>
      <c r="E58" s="41">
        <f t="shared" si="1"/>
        <v>20.149253731343293</v>
      </c>
    </row>
    <row r="59" spans="1:5" ht="12.75" customHeight="1" x14ac:dyDescent="0.2">
      <c r="A59" s="11" t="s">
        <v>92</v>
      </c>
      <c r="B59" s="12">
        <v>-88</v>
      </c>
      <c r="C59" s="12">
        <v>-91.9</v>
      </c>
      <c r="D59" s="12">
        <f t="shared" si="0"/>
        <v>-3.9000000000000057</v>
      </c>
      <c r="E59" s="41">
        <f t="shared" si="1"/>
        <v>4.431818181818187</v>
      </c>
    </row>
    <row r="60" spans="1:5" ht="12.75" customHeight="1" x14ac:dyDescent="0.2">
      <c r="A60" s="10" t="s">
        <v>43</v>
      </c>
      <c r="B60" s="13">
        <f>B61+B67</f>
        <v>-4331.1000000000004</v>
      </c>
      <c r="C60" s="13">
        <f>C61+C67</f>
        <v>-4407.6000000000004</v>
      </c>
      <c r="D60" s="13">
        <f t="shared" si="0"/>
        <v>-76.5</v>
      </c>
      <c r="E60" s="40">
        <f t="shared" si="1"/>
        <v>1.7662949366211649</v>
      </c>
    </row>
    <row r="61" spans="1:5" ht="12.75" customHeight="1" x14ac:dyDescent="0.2">
      <c r="A61" s="10" t="s">
        <v>44</v>
      </c>
      <c r="B61" s="13">
        <f>B62+B63</f>
        <v>2485.3000000000002</v>
      </c>
      <c r="C61" s="13">
        <f>C62+C63</f>
        <v>2542</v>
      </c>
      <c r="D61" s="13">
        <f t="shared" si="0"/>
        <v>56.699999999999818</v>
      </c>
      <c r="E61" s="40">
        <f t="shared" si="1"/>
        <v>2.2814147185450366</v>
      </c>
    </row>
    <row r="62" spans="1:5" ht="12.75" customHeight="1" x14ac:dyDescent="0.2">
      <c r="A62" s="11" t="s">
        <v>45</v>
      </c>
      <c r="B62" s="12">
        <v>89.5</v>
      </c>
      <c r="C62" s="12">
        <v>81</v>
      </c>
      <c r="D62" s="12">
        <f t="shared" si="0"/>
        <v>-8.5</v>
      </c>
      <c r="E62" s="41">
        <f t="shared" si="1"/>
        <v>-9.4972067039106065</v>
      </c>
    </row>
    <row r="63" spans="1:5" ht="12.75" customHeight="1" x14ac:dyDescent="0.2">
      <c r="A63" s="11" t="s">
        <v>46</v>
      </c>
      <c r="B63" s="12">
        <f>B64+B65+B66</f>
        <v>2395.8000000000002</v>
      </c>
      <c r="C63" s="12">
        <f>C64+C65+C66</f>
        <v>2461</v>
      </c>
      <c r="D63" s="12">
        <f t="shared" si="0"/>
        <v>65.199999999999818</v>
      </c>
      <c r="E63" s="41">
        <f t="shared" si="1"/>
        <v>2.7214291677101414</v>
      </c>
    </row>
    <row r="64" spans="1:5" ht="12.75" customHeight="1" x14ac:dyDescent="0.2">
      <c r="A64" s="11" t="s">
        <v>47</v>
      </c>
      <c r="B64" s="12">
        <v>535.70000000000005</v>
      </c>
      <c r="C64" s="12">
        <v>542.6</v>
      </c>
      <c r="D64" s="12">
        <f t="shared" si="0"/>
        <v>6.8999999999999773</v>
      </c>
      <c r="E64" s="41">
        <f t="shared" si="1"/>
        <v>1.2880343475825953</v>
      </c>
    </row>
    <row r="65" spans="1:5" ht="12.75" customHeight="1" x14ac:dyDescent="0.2">
      <c r="A65" s="11" t="s">
        <v>48</v>
      </c>
      <c r="B65" s="12">
        <v>348.29999999999995</v>
      </c>
      <c r="C65" s="12">
        <v>281.8</v>
      </c>
      <c r="D65" s="12">
        <f t="shared" si="0"/>
        <v>-66.499999999999943</v>
      </c>
      <c r="E65" s="41">
        <f t="shared" si="1"/>
        <v>-19.092736146999698</v>
      </c>
    </row>
    <row r="66" spans="1:5" ht="12.75" customHeight="1" x14ac:dyDescent="0.2">
      <c r="A66" s="11" t="s">
        <v>49</v>
      </c>
      <c r="B66" s="12">
        <v>1511.8000000000002</v>
      </c>
      <c r="C66" s="12">
        <v>1636.6000000000001</v>
      </c>
      <c r="D66" s="12">
        <f t="shared" si="0"/>
        <v>124.79999999999995</v>
      </c>
      <c r="E66" s="41">
        <f t="shared" si="1"/>
        <v>8.2550601931472301</v>
      </c>
    </row>
    <row r="67" spans="1:5" ht="12.75" customHeight="1" x14ac:dyDescent="0.2">
      <c r="A67" s="10" t="s">
        <v>50</v>
      </c>
      <c r="B67" s="13">
        <f>B68+B69</f>
        <v>-6816.4000000000005</v>
      </c>
      <c r="C67" s="13">
        <f>C68+C69</f>
        <v>-6949.6</v>
      </c>
      <c r="D67" s="13">
        <f t="shared" si="0"/>
        <v>-133.19999999999982</v>
      </c>
      <c r="E67" s="40">
        <f t="shared" si="1"/>
        <v>1.9541106742561993</v>
      </c>
    </row>
    <row r="68" spans="1:5" ht="12.75" customHeight="1" x14ac:dyDescent="0.2">
      <c r="A68" s="11" t="s">
        <v>45</v>
      </c>
      <c r="B68" s="12">
        <v>-5</v>
      </c>
      <c r="C68" s="12">
        <v>-2.7</v>
      </c>
      <c r="D68" s="12">
        <f t="shared" si="0"/>
        <v>2.2999999999999998</v>
      </c>
      <c r="E68" s="41">
        <f t="shared" si="1"/>
        <v>-46</v>
      </c>
    </row>
    <row r="69" spans="1:5" ht="12.75" customHeight="1" x14ac:dyDescent="0.2">
      <c r="A69" s="11" t="s">
        <v>51</v>
      </c>
      <c r="B69" s="12">
        <f>B70+B71+B72</f>
        <v>-6811.4000000000005</v>
      </c>
      <c r="C69" s="12">
        <f>C70+C71+C72</f>
        <v>-6946.9000000000005</v>
      </c>
      <c r="D69" s="12">
        <f t="shared" si="0"/>
        <v>-135.5</v>
      </c>
      <c r="E69" s="41">
        <f t="shared" si="1"/>
        <v>1.9893120357048417</v>
      </c>
    </row>
    <row r="70" spans="1:5" ht="12.75" customHeight="1" x14ac:dyDescent="0.2">
      <c r="A70" s="11" t="s">
        <v>47</v>
      </c>
      <c r="B70" s="12">
        <v>-4675.7</v>
      </c>
      <c r="C70" s="12">
        <v>-4546.3</v>
      </c>
      <c r="D70" s="12">
        <f t="shared" si="0"/>
        <v>129.39999999999964</v>
      </c>
      <c r="E70" s="41">
        <f t="shared" si="1"/>
        <v>-2.7675000534679128</v>
      </c>
    </row>
    <row r="71" spans="1:5" ht="12.75" customHeight="1" x14ac:dyDescent="0.2">
      <c r="A71" s="11" t="s">
        <v>48</v>
      </c>
      <c r="B71" s="12">
        <v>-774.40000000000009</v>
      </c>
      <c r="C71" s="12">
        <v>-849.1</v>
      </c>
      <c r="D71" s="12">
        <f t="shared" si="0"/>
        <v>-74.699999999999932</v>
      </c>
      <c r="E71" s="41">
        <f t="shared" si="1"/>
        <v>9.6461776859503914</v>
      </c>
    </row>
    <row r="72" spans="1:5" ht="12.75" customHeight="1" x14ac:dyDescent="0.2">
      <c r="A72" s="11" t="s">
        <v>49</v>
      </c>
      <c r="B72" s="12">
        <v>-1361.3000000000002</v>
      </c>
      <c r="C72" s="12">
        <v>-1551.5</v>
      </c>
      <c r="D72" s="12">
        <f t="shared" si="0"/>
        <v>-190.19999999999982</v>
      </c>
      <c r="E72" s="41">
        <f t="shared" si="1"/>
        <v>13.971938588114298</v>
      </c>
    </row>
    <row r="73" spans="1:5" ht="12.75" customHeight="1" x14ac:dyDescent="0.2">
      <c r="A73" s="10" t="s">
        <v>52</v>
      </c>
      <c r="B73" s="13">
        <f>B74+B75</f>
        <v>-124.79999999999984</v>
      </c>
      <c r="C73" s="13">
        <f>C74+C75</f>
        <v>-71.600000000000023</v>
      </c>
      <c r="D73" s="13">
        <f t="shared" si="0"/>
        <v>53.199999999999818</v>
      </c>
      <c r="E73" s="40">
        <f t="shared" si="1"/>
        <v>-42.628205128205032</v>
      </c>
    </row>
    <row r="74" spans="1:5" ht="12.75" customHeight="1" x14ac:dyDescent="0.2">
      <c r="A74" s="11" t="s">
        <v>53</v>
      </c>
      <c r="B74" s="12">
        <v>902.80000000000007</v>
      </c>
      <c r="C74" s="12">
        <v>917.19999999999993</v>
      </c>
      <c r="D74" s="12">
        <f t="shared" si="0"/>
        <v>14.399999999999864</v>
      </c>
      <c r="E74" s="41">
        <f t="shared" si="1"/>
        <v>1.5950376606114247</v>
      </c>
    </row>
    <row r="75" spans="1:5" ht="12.75" customHeight="1" x14ac:dyDescent="0.2">
      <c r="A75" s="11" t="s">
        <v>54</v>
      </c>
      <c r="B75" s="12">
        <v>-1027.5999999999999</v>
      </c>
      <c r="C75" s="12">
        <v>-988.8</v>
      </c>
      <c r="D75" s="12">
        <f t="shared" si="0"/>
        <v>38.799999999999955</v>
      </c>
      <c r="E75" s="41">
        <f t="shared" si="1"/>
        <v>-3.7757882444530964</v>
      </c>
    </row>
    <row r="76" spans="1:5" ht="12.75" customHeight="1" x14ac:dyDescent="0.2">
      <c r="A76" s="11" t="s">
        <v>55</v>
      </c>
      <c r="B76" s="12">
        <v>154.9</v>
      </c>
      <c r="C76" s="12">
        <v>155.69999999999999</v>
      </c>
      <c r="D76" s="12">
        <f t="shared" si="0"/>
        <v>0.79999999999998295</v>
      </c>
      <c r="E76" s="41">
        <f t="shared" si="1"/>
        <v>0.51646223369914424</v>
      </c>
    </row>
    <row r="77" spans="1:5" ht="12.75" customHeight="1" x14ac:dyDescent="0.2">
      <c r="A77" s="11" t="s">
        <v>56</v>
      </c>
      <c r="B77" s="12">
        <v>-279.69999999999993</v>
      </c>
      <c r="C77" s="12">
        <v>-227.30000000000004</v>
      </c>
      <c r="D77" s="12">
        <f t="shared" si="0"/>
        <v>52.399999999999892</v>
      </c>
      <c r="E77" s="41">
        <f t="shared" si="1"/>
        <v>-18.734358240972441</v>
      </c>
    </row>
    <row r="78" spans="1:5" ht="12.75" customHeight="1" x14ac:dyDescent="0.2">
      <c r="A78" s="10" t="s">
        <v>57</v>
      </c>
      <c r="B78" s="13">
        <f>B79+B80</f>
        <v>6302.4</v>
      </c>
      <c r="C78" s="13">
        <f>C79+C80</f>
        <v>6537.3000000000011</v>
      </c>
      <c r="D78" s="13">
        <f t="shared" si="0"/>
        <v>234.90000000000146</v>
      </c>
      <c r="E78" s="40">
        <f t="shared" si="1"/>
        <v>3.7271515613100092</v>
      </c>
    </row>
    <row r="79" spans="1:5" ht="12.75" customHeight="1" x14ac:dyDescent="0.2">
      <c r="A79" s="10" t="s">
        <v>58</v>
      </c>
      <c r="B79" s="13">
        <v>25.2</v>
      </c>
      <c r="C79" s="13">
        <v>22.6</v>
      </c>
      <c r="D79" s="13">
        <f t="shared" si="0"/>
        <v>-2.5999999999999979</v>
      </c>
      <c r="E79" s="40">
        <f t="shared" si="1"/>
        <v>-10.317460317460316</v>
      </c>
    </row>
    <row r="80" spans="1:5" ht="12.75" customHeight="1" x14ac:dyDescent="0.2">
      <c r="A80" s="10" t="s">
        <v>59</v>
      </c>
      <c r="B80" s="13">
        <f>B81+B90+B93+B104</f>
        <v>6277.2</v>
      </c>
      <c r="C80" s="13">
        <f>C81+C90+C93+C104</f>
        <v>6514.7000000000007</v>
      </c>
      <c r="D80" s="13">
        <f t="shared" ref="D80:D105" si="2">+C80-B80</f>
        <v>237.50000000000091</v>
      </c>
      <c r="E80" s="40">
        <f t="shared" ref="E80:E105" si="3">IF(B80=0,0,+C80/B80*100-100)</f>
        <v>3.7835340597718954</v>
      </c>
    </row>
    <row r="81" spans="1:5" ht="12.75" customHeight="1" x14ac:dyDescent="0.2">
      <c r="A81" s="10" t="s">
        <v>60</v>
      </c>
      <c r="B81" s="15">
        <f>B82+B86</f>
        <v>4631.1000000000004</v>
      </c>
      <c r="C81" s="15">
        <f>C82+C86</f>
        <v>5391</v>
      </c>
      <c r="D81" s="15">
        <f t="shared" si="2"/>
        <v>759.89999999999964</v>
      </c>
      <c r="E81" s="42">
        <f t="shared" si="3"/>
        <v>16.408628619550413</v>
      </c>
    </row>
    <row r="82" spans="1:5" ht="12.75" customHeight="1" x14ac:dyDescent="0.2">
      <c r="A82" s="11" t="s">
        <v>61</v>
      </c>
      <c r="B82" s="12">
        <f>B83+B84+B85</f>
        <v>62.3</v>
      </c>
      <c r="C82" s="12">
        <f>C83+C84+C85</f>
        <v>-157.50000000000003</v>
      </c>
      <c r="D82" s="12">
        <f t="shared" si="2"/>
        <v>-219.8</v>
      </c>
      <c r="E82" s="41">
        <f t="shared" si="3"/>
        <v>-352.80898876404501</v>
      </c>
    </row>
    <row r="83" spans="1:5" ht="12.75" customHeight="1" x14ac:dyDescent="0.2">
      <c r="A83" s="11" t="s">
        <v>62</v>
      </c>
      <c r="B83" s="12">
        <v>62.3</v>
      </c>
      <c r="C83" s="12">
        <v>-157.50000000000003</v>
      </c>
      <c r="D83" s="12">
        <f t="shared" si="2"/>
        <v>-219.8</v>
      </c>
      <c r="E83" s="41">
        <f t="shared" si="3"/>
        <v>-352.80898876404501</v>
      </c>
    </row>
    <row r="84" spans="1:5" ht="12.75" customHeight="1" x14ac:dyDescent="0.2">
      <c r="A84" s="11" t="s">
        <v>63</v>
      </c>
      <c r="B84" s="12">
        <v>0</v>
      </c>
      <c r="C84" s="12">
        <v>0</v>
      </c>
      <c r="D84" s="12">
        <f t="shared" si="2"/>
        <v>0</v>
      </c>
      <c r="E84" s="41">
        <f t="shared" si="3"/>
        <v>0</v>
      </c>
    </row>
    <row r="85" spans="1:5" ht="12.75" customHeight="1" x14ac:dyDescent="0.2">
      <c r="A85" s="11" t="s">
        <v>64</v>
      </c>
      <c r="B85" s="12">
        <v>0</v>
      </c>
      <c r="C85" s="12">
        <v>0</v>
      </c>
      <c r="D85" s="12">
        <f t="shared" si="2"/>
        <v>0</v>
      </c>
      <c r="E85" s="41">
        <f t="shared" si="3"/>
        <v>0</v>
      </c>
    </row>
    <row r="86" spans="1:5" ht="12.75" customHeight="1" x14ac:dyDescent="0.2">
      <c r="A86" s="14" t="s">
        <v>65</v>
      </c>
      <c r="B86" s="12">
        <f>B87+B88+B89</f>
        <v>4568.8</v>
      </c>
      <c r="C86" s="12">
        <f>C87+C88+C89</f>
        <v>5548.5</v>
      </c>
      <c r="D86" s="12">
        <f t="shared" si="2"/>
        <v>979.69999999999982</v>
      </c>
      <c r="E86" s="41">
        <f t="shared" si="3"/>
        <v>21.443267378742775</v>
      </c>
    </row>
    <row r="87" spans="1:5" ht="12.75" customHeight="1" x14ac:dyDescent="0.2">
      <c r="A87" s="11" t="s">
        <v>66</v>
      </c>
      <c r="B87" s="12">
        <v>-23.600000000000023</v>
      </c>
      <c r="C87" s="12">
        <v>77.7</v>
      </c>
      <c r="D87" s="12">
        <f t="shared" si="2"/>
        <v>101.30000000000003</v>
      </c>
      <c r="E87" s="41">
        <f t="shared" si="3"/>
        <v>-429.23728813559291</v>
      </c>
    </row>
    <row r="88" spans="1:5" ht="12.75" customHeight="1" x14ac:dyDescent="0.2">
      <c r="A88" s="11" t="s">
        <v>67</v>
      </c>
      <c r="B88" s="12">
        <v>3167.9</v>
      </c>
      <c r="C88" s="12">
        <v>3281.1000000000004</v>
      </c>
      <c r="D88" s="12">
        <f t="shared" si="2"/>
        <v>113.20000000000027</v>
      </c>
      <c r="E88" s="41">
        <f t="shared" si="3"/>
        <v>3.5733451182171194</v>
      </c>
    </row>
    <row r="89" spans="1:5" ht="12.75" customHeight="1" x14ac:dyDescent="0.2">
      <c r="A89" s="11" t="s">
        <v>68</v>
      </c>
      <c r="B89" s="12">
        <v>1424.5</v>
      </c>
      <c r="C89" s="12">
        <v>2189.6999999999998</v>
      </c>
      <c r="D89" s="12">
        <f t="shared" si="2"/>
        <v>765.19999999999982</v>
      </c>
      <c r="E89" s="41">
        <f t="shared" si="3"/>
        <v>53.71709371709369</v>
      </c>
    </row>
    <row r="90" spans="1:5" ht="12.75" customHeight="1" x14ac:dyDescent="0.2">
      <c r="A90" s="10" t="s">
        <v>69</v>
      </c>
      <c r="B90" s="15">
        <f>B91+B92</f>
        <v>774.5</v>
      </c>
      <c r="C90" s="15">
        <f>C91+C92</f>
        <v>326.09999999999945</v>
      </c>
      <c r="D90" s="15">
        <f t="shared" si="2"/>
        <v>-448.40000000000055</v>
      </c>
      <c r="E90" s="42">
        <f t="shared" si="3"/>
        <v>-57.895416397675994</v>
      </c>
    </row>
    <row r="91" spans="1:5" ht="12.75" customHeight="1" x14ac:dyDescent="0.2">
      <c r="A91" s="11" t="s">
        <v>70</v>
      </c>
      <c r="B91" s="12">
        <v>-568.5</v>
      </c>
      <c r="C91" s="12">
        <v>-1224.2000000000003</v>
      </c>
      <c r="D91" s="12">
        <f t="shared" si="2"/>
        <v>-655.70000000000027</v>
      </c>
      <c r="E91" s="41">
        <f t="shared" si="3"/>
        <v>115.33861037818824</v>
      </c>
    </row>
    <row r="92" spans="1:5" ht="12.75" customHeight="1" x14ac:dyDescent="0.2">
      <c r="A92" s="11" t="s">
        <v>71</v>
      </c>
      <c r="B92" s="12">
        <v>1343</v>
      </c>
      <c r="C92" s="12">
        <v>1550.2999999999997</v>
      </c>
      <c r="D92" s="12">
        <f t="shared" si="2"/>
        <v>207.29999999999973</v>
      </c>
      <c r="E92" s="41">
        <f t="shared" si="3"/>
        <v>15.435591958302282</v>
      </c>
    </row>
    <row r="93" spans="1:5" ht="12.75" customHeight="1" x14ac:dyDescent="0.2">
      <c r="A93" s="10" t="s">
        <v>72</v>
      </c>
      <c r="B93" s="15">
        <f>B94+B99</f>
        <v>-99.600000000000364</v>
      </c>
      <c r="C93" s="15">
        <f>C94+C99</f>
        <v>165.30000000000086</v>
      </c>
      <c r="D93" s="15">
        <f t="shared" si="2"/>
        <v>264.90000000000123</v>
      </c>
      <c r="E93" s="42">
        <f t="shared" si="3"/>
        <v>-265.96385542168701</v>
      </c>
    </row>
    <row r="94" spans="1:5" ht="12.75" customHeight="1" x14ac:dyDescent="0.2">
      <c r="A94" s="11" t="s">
        <v>73</v>
      </c>
      <c r="B94" s="12">
        <f>B95+B96+B97+B98</f>
        <v>3626.7999999999993</v>
      </c>
      <c r="C94" s="12">
        <f>C95+C96+C97+C98</f>
        <v>-1036.2999999999997</v>
      </c>
      <c r="D94" s="12">
        <f t="shared" si="2"/>
        <v>-4663.0999999999985</v>
      </c>
      <c r="E94" s="41">
        <f t="shared" si="3"/>
        <v>-128.57339803683686</v>
      </c>
    </row>
    <row r="95" spans="1:5" ht="12.75" customHeight="1" x14ac:dyDescent="0.2">
      <c r="A95" s="11" t="s">
        <v>74</v>
      </c>
      <c r="B95" s="12">
        <v>-656.59999999999991</v>
      </c>
      <c r="C95" s="12">
        <v>-497.90000000000003</v>
      </c>
      <c r="D95" s="12">
        <f t="shared" si="2"/>
        <v>158.69999999999987</v>
      </c>
      <c r="E95" s="41">
        <f t="shared" si="3"/>
        <v>-24.16996649406029</v>
      </c>
    </row>
    <row r="96" spans="1:5" ht="12.75" customHeight="1" x14ac:dyDescent="0.2">
      <c r="A96" s="11" t="s">
        <v>75</v>
      </c>
      <c r="B96" s="12">
        <v>2315.0999999999995</v>
      </c>
      <c r="C96" s="12">
        <v>361.30000000000018</v>
      </c>
      <c r="D96" s="12">
        <f t="shared" si="2"/>
        <v>-1953.7999999999993</v>
      </c>
      <c r="E96" s="41">
        <f t="shared" si="3"/>
        <v>-84.39376268843678</v>
      </c>
    </row>
    <row r="97" spans="1:5" ht="12.75" customHeight="1" x14ac:dyDescent="0.2">
      <c r="A97" s="11" t="s">
        <v>76</v>
      </c>
      <c r="B97" s="12">
        <v>2977.2</v>
      </c>
      <c r="C97" s="12">
        <v>-632.19999999999993</v>
      </c>
      <c r="D97" s="12">
        <f t="shared" si="2"/>
        <v>-3609.3999999999996</v>
      </c>
      <c r="E97" s="41">
        <f t="shared" si="3"/>
        <v>-121.23471718393121</v>
      </c>
    </row>
    <row r="98" spans="1:5" ht="12.75" customHeight="1" x14ac:dyDescent="0.2">
      <c r="A98" s="11" t="s">
        <v>77</v>
      </c>
      <c r="B98" s="12">
        <v>-1008.8999999999999</v>
      </c>
      <c r="C98" s="12">
        <v>-267.5</v>
      </c>
      <c r="D98" s="12">
        <f t="shared" si="2"/>
        <v>741.39999999999986</v>
      </c>
      <c r="E98" s="41">
        <f t="shared" si="3"/>
        <v>-73.485974824065806</v>
      </c>
    </row>
    <row r="99" spans="1:5" ht="12.75" customHeight="1" x14ac:dyDescent="0.2">
      <c r="A99" s="11" t="s">
        <v>78</v>
      </c>
      <c r="B99" s="12">
        <f>B100+B101+B102+B103</f>
        <v>-3726.3999999999996</v>
      </c>
      <c r="C99" s="12">
        <f>C100+C101+C102+C103</f>
        <v>1201.6000000000006</v>
      </c>
      <c r="D99" s="12">
        <f t="shared" si="2"/>
        <v>4928</v>
      </c>
      <c r="E99" s="41">
        <f t="shared" si="3"/>
        <v>-132.24559896951484</v>
      </c>
    </row>
    <row r="100" spans="1:5" ht="12.75" customHeight="1" x14ac:dyDescent="0.2">
      <c r="A100" s="11" t="s">
        <v>79</v>
      </c>
      <c r="B100" s="12">
        <v>194.40000000000003</v>
      </c>
      <c r="C100" s="12">
        <v>-98.600000000000009</v>
      </c>
      <c r="D100" s="12">
        <f t="shared" si="2"/>
        <v>-293.00000000000006</v>
      </c>
      <c r="E100" s="41">
        <f t="shared" si="3"/>
        <v>-150.72016460905348</v>
      </c>
    </row>
    <row r="101" spans="1:5" ht="12.75" customHeight="1" x14ac:dyDescent="0.2">
      <c r="A101" s="11" t="s">
        <v>80</v>
      </c>
      <c r="B101" s="12">
        <v>-669.3</v>
      </c>
      <c r="C101" s="12">
        <v>2250.1000000000004</v>
      </c>
      <c r="D101" s="12">
        <f t="shared" si="2"/>
        <v>2919.4000000000005</v>
      </c>
      <c r="E101" s="41">
        <f t="shared" si="3"/>
        <v>-436.18706110862104</v>
      </c>
    </row>
    <row r="102" spans="1:5" ht="12.75" customHeight="1" x14ac:dyDescent="0.2">
      <c r="A102" s="11" t="s">
        <v>81</v>
      </c>
      <c r="B102" s="12">
        <v>-3411.7</v>
      </c>
      <c r="C102" s="12">
        <v>-1020.0999999999999</v>
      </c>
      <c r="D102" s="12">
        <f t="shared" si="2"/>
        <v>2391.6</v>
      </c>
      <c r="E102" s="41">
        <f t="shared" si="3"/>
        <v>-70.099950171468777</v>
      </c>
    </row>
    <row r="103" spans="1:5" ht="12.75" customHeight="1" x14ac:dyDescent="0.2">
      <c r="A103" s="11" t="s">
        <v>82</v>
      </c>
      <c r="B103" s="12">
        <v>160.20000000000005</v>
      </c>
      <c r="C103" s="12">
        <v>70.2</v>
      </c>
      <c r="D103" s="12">
        <f t="shared" si="2"/>
        <v>-90.000000000000043</v>
      </c>
      <c r="E103" s="41">
        <f t="shared" si="3"/>
        <v>-56.179775280898888</v>
      </c>
    </row>
    <row r="104" spans="1:5" ht="12.75" customHeight="1" x14ac:dyDescent="0.2">
      <c r="A104" s="10" t="s">
        <v>83</v>
      </c>
      <c r="B104" s="15">
        <v>971.19999999999993</v>
      </c>
      <c r="C104" s="15">
        <v>632.29999999999995</v>
      </c>
      <c r="D104" s="15">
        <f t="shared" si="2"/>
        <v>-338.9</v>
      </c>
      <c r="E104" s="42">
        <f t="shared" si="3"/>
        <v>-34.894975288303129</v>
      </c>
    </row>
    <row r="105" spans="1:5" ht="12.75" customHeight="1" x14ac:dyDescent="0.2">
      <c r="A105" s="10" t="s">
        <v>84</v>
      </c>
      <c r="B105" s="13">
        <f>-B15-B78</f>
        <v>-1361.7999999999975</v>
      </c>
      <c r="C105" s="13">
        <f>-C15-C78</f>
        <v>-1470.5999999999931</v>
      </c>
      <c r="D105" s="13">
        <f t="shared" si="2"/>
        <v>-108.79999999999563</v>
      </c>
      <c r="E105" s="40">
        <f t="shared" si="3"/>
        <v>7.9894257600231953</v>
      </c>
    </row>
    <row r="106" spans="1:5" ht="6" customHeight="1" x14ac:dyDescent="0.2">
      <c r="A106" s="16"/>
      <c r="B106" s="17"/>
      <c r="C106" s="17"/>
      <c r="D106" s="17"/>
      <c r="E106" s="18"/>
    </row>
    <row r="107" spans="1:5" ht="6" customHeight="1" x14ac:dyDescent="0.2">
      <c r="A107" s="1"/>
    </row>
    <row r="108" spans="1:5" ht="12.75" customHeight="1" x14ac:dyDescent="0.2">
      <c r="A108" s="20" t="s">
        <v>88</v>
      </c>
    </row>
    <row r="109" spans="1:5" ht="12.75" customHeight="1" x14ac:dyDescent="0.2">
      <c r="A109" s="43" t="s">
        <v>11</v>
      </c>
    </row>
    <row r="110" spans="1:5" ht="12.75" customHeight="1" x14ac:dyDescent="0.2">
      <c r="A110" s="44" t="s">
        <v>12</v>
      </c>
    </row>
    <row r="111" spans="1:5" ht="12.75" customHeight="1" x14ac:dyDescent="0.2">
      <c r="A111" s="45" t="s">
        <v>89</v>
      </c>
    </row>
  </sheetData>
  <mergeCells count="11">
    <mergeCell ref="D12:E12"/>
    <mergeCell ref="A1:E1"/>
    <mergeCell ref="A2:E2"/>
    <mergeCell ref="A3:E3"/>
    <mergeCell ref="B10:C10"/>
    <mergeCell ref="D11:E11"/>
    <mergeCell ref="A5:E5"/>
    <mergeCell ref="A6:E6"/>
    <mergeCell ref="A7:E7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2019-03-01T16:57:09Z</cp:lastPrinted>
  <dcterms:created xsi:type="dcterms:W3CDTF">2018-11-21T20:09:16Z</dcterms:created>
  <dcterms:modified xsi:type="dcterms:W3CDTF">2019-03-01T16:57:20Z</dcterms:modified>
</cp:coreProperties>
</file>